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40D88897-53CA-4088-9A57-98CE15D3ECF4}" xr6:coauthVersionLast="47" xr6:coauthVersionMax="47" xr10:uidLastSave="{00000000-0000-0000-0000-000000000000}"/>
  <bookViews>
    <workbookView xWindow="255" yWindow="60" windowWidth="22815" windowHeight="15600" xr2:uid="{C3BC3E21-39FC-4410-B1B8-621B6D12A1EE}"/>
  </bookViews>
  <sheets>
    <sheet name="МАРТ" sheetId="5" r:id="rId1"/>
  </sheets>
  <definedNames>
    <definedName name="_xlnm.Print_Area" localSheetId="0">МАРТ!$A$1:$L$25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5" l="1"/>
  <c r="J9" i="5"/>
  <c r="I9" i="5"/>
  <c r="H20" i="5"/>
  <c r="J20" i="5" s="1"/>
  <c r="G20" i="5"/>
  <c r="I20" i="5" s="1"/>
  <c r="H14" i="5"/>
  <c r="L14" i="5" s="1"/>
  <c r="G14" i="5"/>
  <c r="K14" i="5" s="1"/>
  <c r="H9" i="5"/>
  <c r="H10" i="5"/>
  <c r="L10" i="5" s="1"/>
  <c r="H11" i="5"/>
  <c r="J11" i="5" s="1"/>
  <c r="H12" i="5"/>
  <c r="H13" i="5"/>
  <c r="J13" i="5" s="1"/>
  <c r="H15" i="5"/>
  <c r="L15" i="5" s="1"/>
  <c r="H16" i="5"/>
  <c r="L16" i="5" s="1"/>
  <c r="H17" i="5"/>
  <c r="J17" i="5" s="1"/>
  <c r="H18" i="5"/>
  <c r="L18" i="5" s="1"/>
  <c r="H19" i="5"/>
  <c r="J19" i="5" s="1"/>
  <c r="H21" i="5"/>
  <c r="J21" i="5" s="1"/>
  <c r="H22" i="5"/>
  <c r="J22" i="5" s="1"/>
  <c r="H23" i="5"/>
  <c r="J23" i="5" s="1"/>
  <c r="G9" i="5"/>
  <c r="G10" i="5"/>
  <c r="K10" i="5" s="1"/>
  <c r="G11" i="5"/>
  <c r="I11" i="5" s="1"/>
  <c r="G12" i="5"/>
  <c r="G13" i="5"/>
  <c r="I13" i="5" s="1"/>
  <c r="G15" i="5"/>
  <c r="K15" i="5" s="1"/>
  <c r="G16" i="5"/>
  <c r="K16" i="5" s="1"/>
  <c r="G17" i="5"/>
  <c r="I17" i="5" s="1"/>
  <c r="G18" i="5"/>
  <c r="K18" i="5" s="1"/>
  <c r="G19" i="5"/>
  <c r="I19" i="5" s="1"/>
  <c r="G21" i="5"/>
  <c r="I21" i="5" s="1"/>
  <c r="G22" i="5"/>
  <c r="I22" i="5" s="1"/>
  <c r="G23" i="5"/>
  <c r="I23" i="5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F24" i="5"/>
  <c r="E24" i="5"/>
  <c r="D24" i="5"/>
  <c r="C24" i="5"/>
  <c r="H8" i="5"/>
  <c r="J8" i="5" s="1"/>
  <c r="G8" i="5"/>
  <c r="I8" i="5" s="1"/>
  <c r="I24" i="5" l="1"/>
  <c r="L24" i="5"/>
  <c r="K24" i="5"/>
  <c r="J24" i="5"/>
  <c r="A21" i="5"/>
  <c r="A22" i="5" s="1"/>
  <c r="A23" i="5" s="1"/>
  <c r="A20" i="5"/>
  <c r="G24" i="5"/>
  <c r="H24" i="5"/>
</calcChain>
</file>

<file path=xl/sharedStrings.xml><?xml version="1.0" encoding="utf-8"?>
<sst xmlns="http://schemas.openxmlformats.org/spreadsheetml/2006/main" count="39" uniqueCount="30">
  <si>
    <t>№</t>
  </si>
  <si>
    <t>МО</t>
  </si>
  <si>
    <t>КАПИТАЛ</t>
  </si>
  <si>
    <t>ИТОГО:</t>
  </si>
  <si>
    <t>Объем финансовых средств, руб.</t>
  </si>
  <si>
    <t>ГБУЗ "ЦСВМП КО"</t>
  </si>
  <si>
    <t>ГБУЗ "Балтийская ЦРБ"</t>
  </si>
  <si>
    <t>ГБУЗ "Гусевская ЦРБ"</t>
  </si>
  <si>
    <t xml:space="preserve">Объем медицинской помощи </t>
  </si>
  <si>
    <t>«Калининградский филиал АО «Страховая компания «СОГАЗ-Мед»</t>
  </si>
  <si>
    <t xml:space="preserve">Филиал ООО «Капитал МС» в Калининградской области </t>
  </si>
  <si>
    <t>ГБУЗ "Городская клиническая БСМП КО"</t>
  </si>
  <si>
    <t>ФГБУ "ФЦВМТ" МЗ РФ</t>
  </si>
  <si>
    <t>ГБУЗ "Гурьевская ЦРБ"</t>
  </si>
  <si>
    <t>ГБУЗ "Родильный дом №3"</t>
  </si>
  <si>
    <t>ГБУЗ "Черняховская инфекционная больница"</t>
  </si>
  <si>
    <t>ГБУЗ "Родильный дом №4"</t>
  </si>
  <si>
    <t>ГБУЗ "ОКБ КО"</t>
  </si>
  <si>
    <t>ГБУЗ "Инфекционная больница КО"</t>
  </si>
  <si>
    <t>ГБУЗ "ДОБ КО"</t>
  </si>
  <si>
    <t>ГБУЗ "Озёрская ЦРБ"</t>
  </si>
  <si>
    <t>ГБУЗ "Полесская ЦРБ"</t>
  </si>
  <si>
    <t>ГБУЗ "ЦГКБ КО"</t>
  </si>
  <si>
    <t>ГБУЗ "Неманская ЦРБ"</t>
  </si>
  <si>
    <t>За счет перераспределения установленных объемов</t>
  </si>
  <si>
    <t>За счет возвращенных целевых средств СМО</t>
  </si>
  <si>
    <t>Приложение № 15</t>
  </si>
  <si>
    <t xml:space="preserve">к Выписке из Протокола заседания № 5 </t>
  </si>
  <si>
    <t>Комиссии от 28.04.2023 года</t>
  </si>
  <si>
    <t>Объем медицинской помощи и объем финансовых средств в условиях круглосуточного стационара за март 2023 года (раннее отклоненные от оплаты счета по результатам медико-экономического контроля (превышение установленных объемов медицинской помощи и объема финансовых средств) в рамках базовой программы ОМС)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</si>
</sst>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2" fillId="0" borderId="1" xfId="1" applyFont="1" applyBorder="1" applyAlignment="1">
      <alignment horizontal="left" vertical="top" wrapText="1"/>
    </xf>
    <xf numFmtId="3" fontId="2" fillId="0" borderId="1" xfId="1" applyNumberFormat="1" applyFont="1" applyBorder="1" applyAlignment="1">
      <alignment horizontal="center" vertical="top"/>
    </xf>
    <xf numFmtId="0" fontId="4" fillId="0" borderId="9" xfId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left" vertical="top" wrapText="1"/>
    </xf>
    <xf numFmtId="0" fontId="8" fillId="0" borderId="0" xfId="0" applyFont="1" applyAlignment="1">
      <alignment horizontal="justify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vertical="top" wrapText="1"/>
    </xf>
    <xf numFmtId="3" fontId="5" fillId="0" borderId="0" xfId="1" applyNumberFormat="1" applyFont="1" applyAlignment="1">
      <alignment horizontal="center" vertical="top"/>
    </xf>
    <xf numFmtId="43" fontId="5" fillId="0" borderId="0" xfId="2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/>
    </xf>
    <xf numFmtId="0" fontId="4" fillId="0" borderId="12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center" wrapText="1"/>
    </xf>
    <xf numFmtId="3" fontId="2" fillId="0" borderId="12" xfId="1" applyNumberFormat="1" applyFont="1" applyBorder="1" applyAlignment="1">
      <alignment horizontal="center" vertical="top"/>
    </xf>
    <xf numFmtId="4" fontId="4" fillId="0" borderId="3" xfId="1" applyNumberFormat="1" applyFont="1" applyBorder="1" applyAlignment="1">
      <alignment horizontal="center" vertical="top" wrapText="1"/>
    </xf>
    <xf numFmtId="4" fontId="4" fillId="0" borderId="1" xfId="1" applyNumberFormat="1" applyFont="1" applyBorder="1" applyAlignment="1">
      <alignment horizontal="center" vertical="top" wrapText="1"/>
    </xf>
    <xf numFmtId="4" fontId="2" fillId="0" borderId="1" xfId="2" applyNumberFormat="1" applyFont="1" applyBorder="1" applyAlignment="1">
      <alignment horizontal="center" vertical="top"/>
    </xf>
    <xf numFmtId="4" fontId="2" fillId="0" borderId="12" xfId="2" applyNumberFormat="1" applyFont="1" applyBorder="1" applyAlignment="1">
      <alignment horizontal="center" vertical="top"/>
    </xf>
    <xf numFmtId="0" fontId="4" fillId="0" borderId="14" xfId="1" applyFont="1" applyBorder="1" applyAlignment="1">
      <alignment horizontal="center" vertical="top" wrapText="1"/>
    </xf>
    <xf numFmtId="0" fontId="4" fillId="0" borderId="17" xfId="1" applyFont="1" applyBorder="1" applyAlignment="1">
      <alignment horizontal="center" vertical="top" wrapText="1"/>
    </xf>
    <xf numFmtId="0" fontId="4" fillId="0" borderId="16" xfId="1" applyFont="1" applyBorder="1" applyAlignment="1">
      <alignment horizontal="center" vertical="top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vertical="top"/>
    </xf>
    <xf numFmtId="3" fontId="7" fillId="0" borderId="19" xfId="1" applyNumberFormat="1" applyFont="1" applyBorder="1" applyAlignment="1">
      <alignment horizontal="center" vertical="top"/>
    </xf>
    <xf numFmtId="4" fontId="7" fillId="0" borderId="19" xfId="1" applyNumberFormat="1" applyFont="1" applyBorder="1" applyAlignment="1">
      <alignment horizontal="center" vertical="top"/>
    </xf>
    <xf numFmtId="4" fontId="4" fillId="0" borderId="6" xfId="1" applyNumberFormat="1" applyFont="1" applyBorder="1" applyAlignment="1">
      <alignment horizontal="center" vertical="top" wrapText="1"/>
    </xf>
    <xf numFmtId="4" fontId="4" fillId="0" borderId="20" xfId="1" applyNumberFormat="1" applyFont="1" applyBorder="1" applyAlignment="1">
      <alignment horizontal="center" vertical="top" wrapText="1"/>
    </xf>
    <xf numFmtId="4" fontId="2" fillId="0" borderId="20" xfId="2" applyNumberFormat="1" applyFont="1" applyBorder="1" applyAlignment="1">
      <alignment horizontal="center" vertical="top"/>
    </xf>
    <xf numFmtId="4" fontId="2" fillId="0" borderId="13" xfId="2" applyNumberFormat="1" applyFont="1" applyBorder="1" applyAlignment="1">
      <alignment horizontal="center" vertical="top"/>
    </xf>
    <xf numFmtId="4" fontId="7" fillId="0" borderId="21" xfId="1" applyNumberFormat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3" fontId="7" fillId="0" borderId="18" xfId="1" applyNumberFormat="1" applyFont="1" applyBorder="1" applyAlignment="1">
      <alignment horizontal="center" vertical="top"/>
    </xf>
    <xf numFmtId="0" fontId="2" fillId="0" borderId="12" xfId="1" applyFont="1" applyBorder="1" applyAlignment="1">
      <alignment vertical="top" wrapText="1"/>
    </xf>
    <xf numFmtId="3" fontId="2" fillId="0" borderId="1" xfId="1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4" fontId="2" fillId="0" borderId="20" xfId="2" applyNumberFormat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center" wrapText="1"/>
    </xf>
    <xf numFmtId="4" fontId="4" fillId="0" borderId="13" xfId="1" applyNumberFormat="1" applyFont="1" applyBorder="1" applyAlignment="1">
      <alignment horizontal="center" vertical="top" wrapText="1"/>
    </xf>
    <xf numFmtId="0" fontId="2" fillId="0" borderId="22" xfId="1" applyFont="1" applyBorder="1" applyAlignment="1">
      <alignment horizontal="center" vertical="top"/>
    </xf>
    <xf numFmtId="4" fontId="2" fillId="0" borderId="25" xfId="1" applyNumberFormat="1" applyFont="1" applyBorder="1" applyAlignment="1">
      <alignment horizontal="center" vertical="top"/>
    </xf>
    <xf numFmtId="0" fontId="2" fillId="0" borderId="30" xfId="1" applyFont="1" applyBorder="1" applyAlignment="1">
      <alignment horizontal="center" vertical="top"/>
    </xf>
    <xf numFmtId="0" fontId="2" fillId="0" borderId="23" xfId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top"/>
    </xf>
    <xf numFmtId="0" fontId="2" fillId="0" borderId="26" xfId="1" applyFont="1" applyBorder="1" applyAlignment="1">
      <alignment horizontal="center" vertical="top"/>
    </xf>
    <xf numFmtId="0" fontId="2" fillId="0" borderId="20" xfId="1" applyFont="1" applyBorder="1" applyAlignment="1">
      <alignment horizontal="center" vertical="top"/>
    </xf>
    <xf numFmtId="4" fontId="2" fillId="0" borderId="26" xfId="1" applyNumberFormat="1" applyFont="1" applyBorder="1" applyAlignment="1">
      <alignment horizontal="center" vertical="top"/>
    </xf>
    <xf numFmtId="0" fontId="2" fillId="0" borderId="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4" fontId="2" fillId="0" borderId="26" xfId="1" applyNumberFormat="1" applyFont="1" applyBorder="1" applyAlignment="1">
      <alignment horizontal="center" vertical="center"/>
    </xf>
    <xf numFmtId="43" fontId="2" fillId="0" borderId="26" xfId="2" applyFont="1" applyBorder="1" applyAlignment="1">
      <alignment horizontal="center" vertical="top"/>
    </xf>
    <xf numFmtId="43" fontId="2" fillId="0" borderId="26" xfId="2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top"/>
    </xf>
    <xf numFmtId="4" fontId="2" fillId="0" borderId="5" xfId="2" applyNumberFormat="1" applyFont="1" applyBorder="1" applyAlignment="1">
      <alignment horizontal="center" vertical="center"/>
    </xf>
    <xf numFmtId="4" fontId="2" fillId="0" borderId="15" xfId="2" applyNumberFormat="1" applyFont="1" applyBorder="1" applyAlignment="1">
      <alignment horizontal="center" vertical="center"/>
    </xf>
    <xf numFmtId="4" fontId="2" fillId="0" borderId="0" xfId="1" applyNumberFormat="1" applyFont="1" applyAlignment="1">
      <alignment vertical="top"/>
    </xf>
    <xf numFmtId="0" fontId="7" fillId="0" borderId="7" xfId="1" applyFont="1" applyBorder="1" applyAlignment="1">
      <alignment horizontal="center" vertical="top"/>
    </xf>
    <xf numFmtId="4" fontId="7" fillId="0" borderId="27" xfId="1" applyNumberFormat="1" applyFont="1" applyBorder="1" applyAlignment="1">
      <alignment vertical="top"/>
    </xf>
    <xf numFmtId="0" fontId="7" fillId="0" borderId="31" xfId="1" applyFont="1" applyBorder="1" applyAlignment="1">
      <alignment horizontal="center" vertical="top"/>
    </xf>
    <xf numFmtId="4" fontId="7" fillId="0" borderId="8" xfId="2" applyNumberFormat="1" applyFont="1" applyBorder="1" applyAlignment="1">
      <alignment horizontal="center" vertical="top"/>
    </xf>
    <xf numFmtId="0" fontId="2" fillId="0" borderId="0" xfId="1" applyFont="1" applyAlignment="1">
      <alignment horizontal="left" vertical="top"/>
    </xf>
    <xf numFmtId="0" fontId="2" fillId="2" borderId="20" xfId="1" applyFont="1" applyFill="1" applyBorder="1" applyAlignment="1">
      <alignment horizontal="center" vertical="top"/>
    </xf>
    <xf numFmtId="4" fontId="2" fillId="2" borderId="5" xfId="1" applyNumberFormat="1" applyFont="1" applyFill="1" applyBorder="1" applyAlignment="1">
      <alignment horizontal="center" vertical="top"/>
    </xf>
    <xf numFmtId="4" fontId="2" fillId="2" borderId="5" xfId="2" applyNumberFormat="1" applyFont="1" applyFill="1" applyBorder="1" applyAlignment="1">
      <alignment horizontal="center" vertical="top"/>
    </xf>
    <xf numFmtId="0" fontId="9" fillId="0" borderId="0" xfId="1" applyFont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</cellXfs>
  <cellStyles count="3">
    <cellStyle name="Обычный" xfId="0" builtinId="0"/>
    <cellStyle name="Обычный 2 2 2" xfId="1" xr:uid="{8DC2E03D-7FCD-4AE4-B53C-F3D00060F047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BDA65-C68D-4A52-BF6D-EE49442C5DBF}">
  <sheetPr>
    <tabColor theme="8" tint="0.79998168889431442"/>
    <pageSetUpPr fitToPage="1"/>
  </sheetPr>
  <dimension ref="A1:N25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5" sqref="A5:L5"/>
    </sheetView>
  </sheetViews>
  <sheetFormatPr defaultRowHeight="15" x14ac:dyDescent="0.25"/>
  <cols>
    <col min="1" max="1" width="6.140625" style="1" customWidth="1"/>
    <col min="2" max="2" width="33" style="1" customWidth="1"/>
    <col min="3" max="3" width="15.140625" style="1" customWidth="1"/>
    <col min="4" max="4" width="18.5703125" style="1" customWidth="1"/>
    <col min="5" max="5" width="15.28515625" style="1" customWidth="1"/>
    <col min="6" max="6" width="18.85546875" style="1" customWidth="1"/>
    <col min="7" max="7" width="15" style="1" customWidth="1"/>
    <col min="8" max="8" width="15.7109375" style="1" customWidth="1"/>
    <col min="9" max="9" width="15.5703125" style="1" customWidth="1"/>
    <col min="10" max="10" width="17.140625" style="1" customWidth="1"/>
    <col min="11" max="11" width="14.7109375" style="1" customWidth="1"/>
    <col min="12" max="12" width="17" style="1" customWidth="1"/>
    <col min="13" max="16384" width="9.140625" style="1"/>
  </cols>
  <sheetData>
    <row r="1" spans="1:14" x14ac:dyDescent="0.25">
      <c r="L1" s="67" t="s">
        <v>26</v>
      </c>
    </row>
    <row r="2" spans="1:14" x14ac:dyDescent="0.25">
      <c r="L2" s="2" t="s">
        <v>27</v>
      </c>
    </row>
    <row r="3" spans="1:14" x14ac:dyDescent="0.25">
      <c r="L3" s="2" t="s">
        <v>28</v>
      </c>
    </row>
    <row r="4" spans="1:14" x14ac:dyDescent="0.25">
      <c r="H4" s="2"/>
    </row>
    <row r="5" spans="1:14" ht="84" customHeight="1" thickBot="1" x14ac:dyDescent="0.3">
      <c r="A5" s="71" t="s">
        <v>29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4" ht="63" customHeight="1" x14ac:dyDescent="0.25">
      <c r="A6" s="76" t="s">
        <v>0</v>
      </c>
      <c r="B6" s="78" t="s">
        <v>1</v>
      </c>
      <c r="C6" s="80" t="s">
        <v>9</v>
      </c>
      <c r="D6" s="81"/>
      <c r="E6" s="82" t="s">
        <v>10</v>
      </c>
      <c r="F6" s="83" t="s">
        <v>2</v>
      </c>
      <c r="G6" s="84" t="s">
        <v>3</v>
      </c>
      <c r="H6" s="85"/>
      <c r="I6" s="72" t="s">
        <v>25</v>
      </c>
      <c r="J6" s="73"/>
      <c r="K6" s="74" t="s">
        <v>24</v>
      </c>
      <c r="L6" s="75"/>
    </row>
    <row r="7" spans="1:14" ht="45.75" thickBot="1" x14ac:dyDescent="0.3">
      <c r="A7" s="77"/>
      <c r="B7" s="79"/>
      <c r="C7" s="24" t="s">
        <v>8</v>
      </c>
      <c r="D7" s="24" t="s">
        <v>4</v>
      </c>
      <c r="E7" s="24" t="s">
        <v>8</v>
      </c>
      <c r="F7" s="25" t="s">
        <v>4</v>
      </c>
      <c r="G7" s="26" t="s">
        <v>8</v>
      </c>
      <c r="H7" s="25" t="s">
        <v>4</v>
      </c>
      <c r="I7" s="5" t="s">
        <v>8</v>
      </c>
      <c r="J7" s="16" t="s">
        <v>4</v>
      </c>
      <c r="K7" s="15" t="s">
        <v>8</v>
      </c>
      <c r="L7" s="6" t="s">
        <v>4</v>
      </c>
    </row>
    <row r="8" spans="1:14" x14ac:dyDescent="0.25">
      <c r="A8" s="9">
        <v>1</v>
      </c>
      <c r="B8" s="7" t="s">
        <v>12</v>
      </c>
      <c r="C8" s="17">
        <v>12</v>
      </c>
      <c r="D8" s="20">
        <v>352506.48</v>
      </c>
      <c r="E8" s="17">
        <v>7</v>
      </c>
      <c r="F8" s="31">
        <v>397587.8</v>
      </c>
      <c r="G8" s="36">
        <f>C8+E8</f>
        <v>19</v>
      </c>
      <c r="H8" s="31">
        <f>D8+F8</f>
        <v>750094.28</v>
      </c>
      <c r="I8" s="45">
        <f>G8</f>
        <v>19</v>
      </c>
      <c r="J8" s="46">
        <f>H8</f>
        <v>750094.28</v>
      </c>
      <c r="K8" s="47"/>
      <c r="L8" s="48"/>
    </row>
    <row r="9" spans="1:14" x14ac:dyDescent="0.25">
      <c r="A9" s="18">
        <f>A8+1</f>
        <v>2</v>
      </c>
      <c r="B9" s="3" t="s">
        <v>19</v>
      </c>
      <c r="C9" s="13">
        <v>122</v>
      </c>
      <c r="D9" s="21">
        <v>4235573.26</v>
      </c>
      <c r="E9" s="13">
        <v>68</v>
      </c>
      <c r="F9" s="32">
        <v>2880515.61</v>
      </c>
      <c r="G9" s="37">
        <f t="shared" ref="G9:G23" si="0">C9+E9</f>
        <v>190</v>
      </c>
      <c r="H9" s="32">
        <f t="shared" ref="H9:H23" si="1">D9+F9</f>
        <v>7116088.8699999992</v>
      </c>
      <c r="I9" s="49">
        <f>G9-K9</f>
        <v>130</v>
      </c>
      <c r="J9" s="52">
        <f>H9-L9</f>
        <v>2727344.0199999996</v>
      </c>
      <c r="K9" s="68">
        <v>60</v>
      </c>
      <c r="L9" s="69">
        <v>4388744.8499999996</v>
      </c>
    </row>
    <row r="10" spans="1:14" x14ac:dyDescent="0.25">
      <c r="A10" s="18">
        <f t="shared" ref="A10:A23" si="2">A9+1</f>
        <v>3</v>
      </c>
      <c r="B10" s="3" t="s">
        <v>17</v>
      </c>
      <c r="C10" s="13">
        <v>34</v>
      </c>
      <c r="D10" s="21">
        <v>8362084</v>
      </c>
      <c r="E10" s="13">
        <v>19</v>
      </c>
      <c r="F10" s="32">
        <v>5609270</v>
      </c>
      <c r="G10" s="37">
        <f t="shared" si="0"/>
        <v>53</v>
      </c>
      <c r="H10" s="32">
        <f t="shared" si="1"/>
        <v>13971354</v>
      </c>
      <c r="I10" s="49"/>
      <c r="J10" s="50"/>
      <c r="K10" s="51">
        <f>G10</f>
        <v>53</v>
      </c>
      <c r="L10" s="59">
        <f>H10</f>
        <v>13971354</v>
      </c>
    </row>
    <row r="11" spans="1:14" x14ac:dyDescent="0.25">
      <c r="A11" s="18">
        <f t="shared" si="2"/>
        <v>4</v>
      </c>
      <c r="B11" s="14" t="s">
        <v>18</v>
      </c>
      <c r="C11" s="13">
        <v>88</v>
      </c>
      <c r="D11" s="21">
        <v>4106357.46</v>
      </c>
      <c r="E11" s="13">
        <v>45</v>
      </c>
      <c r="F11" s="32">
        <v>2119397.9</v>
      </c>
      <c r="G11" s="37">
        <f t="shared" si="0"/>
        <v>133</v>
      </c>
      <c r="H11" s="32">
        <f t="shared" si="1"/>
        <v>6225755.3599999994</v>
      </c>
      <c r="I11" s="49">
        <f>G11</f>
        <v>133</v>
      </c>
      <c r="J11" s="52">
        <f>H11</f>
        <v>6225755.3599999994</v>
      </c>
      <c r="K11" s="51"/>
      <c r="L11" s="59"/>
    </row>
    <row r="12" spans="1:14" x14ac:dyDescent="0.25">
      <c r="A12" s="18">
        <f t="shared" si="2"/>
        <v>5</v>
      </c>
      <c r="B12" s="3" t="s">
        <v>5</v>
      </c>
      <c r="C12" s="13">
        <v>26</v>
      </c>
      <c r="D12" s="21">
        <v>1397796.96</v>
      </c>
      <c r="E12" s="13">
        <v>18</v>
      </c>
      <c r="F12" s="32">
        <v>967605.38</v>
      </c>
      <c r="G12" s="37">
        <f t="shared" si="0"/>
        <v>44</v>
      </c>
      <c r="H12" s="32">
        <f t="shared" si="1"/>
        <v>2365402.34</v>
      </c>
      <c r="I12" s="49">
        <v>11</v>
      </c>
      <c r="J12" s="52">
        <v>368008.41</v>
      </c>
      <c r="K12" s="51">
        <v>33</v>
      </c>
      <c r="L12" s="59">
        <f>H12-J12</f>
        <v>1997393.93</v>
      </c>
    </row>
    <row r="13" spans="1:14" ht="34.5" customHeight="1" x14ac:dyDescent="0.25">
      <c r="A13" s="18">
        <f t="shared" si="2"/>
        <v>6</v>
      </c>
      <c r="B13" s="3" t="s">
        <v>11</v>
      </c>
      <c r="C13" s="40">
        <v>133</v>
      </c>
      <c r="D13" s="41">
        <v>4841184.3499999996</v>
      </c>
      <c r="E13" s="40">
        <v>57</v>
      </c>
      <c r="F13" s="42">
        <v>1990715.12</v>
      </c>
      <c r="G13" s="18">
        <f t="shared" si="0"/>
        <v>190</v>
      </c>
      <c r="H13" s="43">
        <f t="shared" si="1"/>
        <v>6831899.4699999997</v>
      </c>
      <c r="I13" s="53">
        <f>G13</f>
        <v>190</v>
      </c>
      <c r="J13" s="55">
        <f t="shared" ref="J13" si="3">H13</f>
        <v>6831899.4699999997</v>
      </c>
      <c r="K13" s="54"/>
      <c r="L13" s="60"/>
    </row>
    <row r="14" spans="1:14" ht="15" customHeight="1" x14ac:dyDescent="0.25">
      <c r="A14" s="18">
        <f t="shared" si="2"/>
        <v>7</v>
      </c>
      <c r="B14" s="3" t="s">
        <v>22</v>
      </c>
      <c r="C14" s="4">
        <v>11</v>
      </c>
      <c r="D14" s="22">
        <v>684788.84</v>
      </c>
      <c r="E14" s="4">
        <v>7</v>
      </c>
      <c r="F14" s="33">
        <v>285393.59999999998</v>
      </c>
      <c r="G14" s="37">
        <f t="shared" si="0"/>
        <v>18</v>
      </c>
      <c r="H14" s="32">
        <f t="shared" si="1"/>
        <v>970182.44</v>
      </c>
      <c r="I14" s="49"/>
      <c r="J14" s="50"/>
      <c r="K14" s="68">
        <f>G14</f>
        <v>18</v>
      </c>
      <c r="L14" s="70">
        <f>H14</f>
        <v>970182.44</v>
      </c>
    </row>
    <row r="15" spans="1:14" ht="15.75" customHeight="1" x14ac:dyDescent="0.25">
      <c r="A15" s="18">
        <f t="shared" si="2"/>
        <v>8</v>
      </c>
      <c r="B15" s="14" t="s">
        <v>14</v>
      </c>
      <c r="C15" s="4">
        <v>57</v>
      </c>
      <c r="D15" s="22">
        <v>2113743.15</v>
      </c>
      <c r="E15" s="4">
        <v>33</v>
      </c>
      <c r="F15" s="33">
        <v>1191309.97</v>
      </c>
      <c r="G15" s="37">
        <f t="shared" si="0"/>
        <v>90</v>
      </c>
      <c r="H15" s="32">
        <f t="shared" si="1"/>
        <v>3305053.12</v>
      </c>
      <c r="I15" s="49"/>
      <c r="J15" s="50"/>
      <c r="K15" s="51">
        <f t="shared" ref="K15:K16" si="4">G15</f>
        <v>90</v>
      </c>
      <c r="L15" s="59">
        <f t="shared" ref="L15:L16" si="5">H15</f>
        <v>3305053.12</v>
      </c>
      <c r="N15" s="8"/>
    </row>
    <row r="16" spans="1:14" ht="15.75" customHeight="1" x14ac:dyDescent="0.25">
      <c r="A16" s="18">
        <f t="shared" si="2"/>
        <v>9</v>
      </c>
      <c r="B16" s="14" t="s">
        <v>16</v>
      </c>
      <c r="C16" s="4">
        <v>37</v>
      </c>
      <c r="D16" s="22">
        <v>1473833.69</v>
      </c>
      <c r="E16" s="4">
        <v>19</v>
      </c>
      <c r="F16" s="33">
        <v>819459.22</v>
      </c>
      <c r="G16" s="37">
        <f t="shared" si="0"/>
        <v>56</v>
      </c>
      <c r="H16" s="32">
        <f t="shared" si="1"/>
        <v>2293292.91</v>
      </c>
      <c r="I16" s="49"/>
      <c r="J16" s="50"/>
      <c r="K16" s="51">
        <f t="shared" si="4"/>
        <v>56</v>
      </c>
      <c r="L16" s="59">
        <f t="shared" si="5"/>
        <v>2293292.91</v>
      </c>
      <c r="N16" s="8"/>
    </row>
    <row r="17" spans="1:12" ht="15.75" customHeight="1" x14ac:dyDescent="0.25">
      <c r="A17" s="18">
        <f t="shared" si="2"/>
        <v>10</v>
      </c>
      <c r="B17" s="3" t="s">
        <v>6</v>
      </c>
      <c r="C17" s="4">
        <v>29</v>
      </c>
      <c r="D17" s="22">
        <v>446812.89</v>
      </c>
      <c r="E17" s="4">
        <v>19</v>
      </c>
      <c r="F17" s="33">
        <v>319079.92</v>
      </c>
      <c r="G17" s="37">
        <f t="shared" si="0"/>
        <v>48</v>
      </c>
      <c r="H17" s="32">
        <f t="shared" si="1"/>
        <v>765892.81</v>
      </c>
      <c r="I17" s="49">
        <f>G17</f>
        <v>48</v>
      </c>
      <c r="J17" s="56">
        <f t="shared" ref="J17" si="6">H17</f>
        <v>765892.81</v>
      </c>
      <c r="K17" s="51"/>
      <c r="L17" s="59"/>
    </row>
    <row r="18" spans="1:12" ht="15.75" customHeight="1" x14ac:dyDescent="0.25">
      <c r="A18" s="18">
        <f t="shared" si="2"/>
        <v>11</v>
      </c>
      <c r="B18" s="3" t="s">
        <v>7</v>
      </c>
      <c r="C18" s="4">
        <v>2</v>
      </c>
      <c r="D18" s="22">
        <v>275524</v>
      </c>
      <c r="E18" s="4">
        <v>1</v>
      </c>
      <c r="F18" s="33">
        <v>191926</v>
      </c>
      <c r="G18" s="37">
        <f t="shared" si="0"/>
        <v>3</v>
      </c>
      <c r="H18" s="32">
        <f t="shared" si="1"/>
        <v>467450</v>
      </c>
      <c r="I18" s="49"/>
      <c r="J18" s="50"/>
      <c r="K18" s="51">
        <f t="shared" ref="K18" si="7">G18</f>
        <v>3</v>
      </c>
      <c r="L18" s="59">
        <f t="shared" ref="L18" si="8">H18</f>
        <v>467450</v>
      </c>
    </row>
    <row r="19" spans="1:12" ht="15.75" customHeight="1" x14ac:dyDescent="0.25">
      <c r="A19" s="18">
        <f>A18+1</f>
        <v>12</v>
      </c>
      <c r="B19" s="3" t="s">
        <v>13</v>
      </c>
      <c r="C19" s="4">
        <v>14</v>
      </c>
      <c r="D19" s="22">
        <v>226463.41</v>
      </c>
      <c r="E19" s="4">
        <v>16</v>
      </c>
      <c r="F19" s="33">
        <v>234942.03</v>
      </c>
      <c r="G19" s="37">
        <f t="shared" si="0"/>
        <v>30</v>
      </c>
      <c r="H19" s="32">
        <f t="shared" si="1"/>
        <v>461405.44</v>
      </c>
      <c r="I19" s="49">
        <f>G19</f>
        <v>30</v>
      </c>
      <c r="J19" s="56">
        <f t="shared" ref="J19:J23" si="9">H19</f>
        <v>461405.44</v>
      </c>
      <c r="K19" s="51"/>
      <c r="L19" s="59"/>
    </row>
    <row r="20" spans="1:12" ht="15.75" customHeight="1" x14ac:dyDescent="0.25">
      <c r="A20" s="18">
        <f>A19+1</f>
        <v>13</v>
      </c>
      <c r="B20" s="3" t="s">
        <v>23</v>
      </c>
      <c r="C20" s="4"/>
      <c r="D20" s="22"/>
      <c r="E20" s="4">
        <v>1</v>
      </c>
      <c r="F20" s="33">
        <v>5962.36</v>
      </c>
      <c r="G20" s="37">
        <f t="shared" si="0"/>
        <v>1</v>
      </c>
      <c r="H20" s="32">
        <f t="shared" si="1"/>
        <v>5962.36</v>
      </c>
      <c r="I20" s="49">
        <f t="shared" ref="I20:I23" si="10">G20</f>
        <v>1</v>
      </c>
      <c r="J20" s="56">
        <f t="shared" si="9"/>
        <v>5962.36</v>
      </c>
      <c r="K20" s="51"/>
      <c r="L20" s="59"/>
    </row>
    <row r="21" spans="1:12" ht="15.75" customHeight="1" x14ac:dyDescent="0.25">
      <c r="A21" s="18">
        <f>A19+1</f>
        <v>13</v>
      </c>
      <c r="B21" s="3" t="s">
        <v>20</v>
      </c>
      <c r="C21" s="4">
        <v>2</v>
      </c>
      <c r="D21" s="22">
        <v>33218.879999999997</v>
      </c>
      <c r="E21" s="4">
        <v>1</v>
      </c>
      <c r="F21" s="33">
        <v>25382.63</v>
      </c>
      <c r="G21" s="37">
        <f t="shared" si="0"/>
        <v>3</v>
      </c>
      <c r="H21" s="32">
        <f t="shared" si="1"/>
        <v>58601.509999999995</v>
      </c>
      <c r="I21" s="49">
        <f t="shared" si="10"/>
        <v>3</v>
      </c>
      <c r="J21" s="56">
        <f t="shared" si="9"/>
        <v>58601.509999999995</v>
      </c>
      <c r="K21" s="51"/>
      <c r="L21" s="59"/>
    </row>
    <row r="22" spans="1:12" ht="15.75" customHeight="1" x14ac:dyDescent="0.25">
      <c r="A22" s="18">
        <f t="shared" si="2"/>
        <v>14</v>
      </c>
      <c r="B22" s="3" t="s">
        <v>21</v>
      </c>
      <c r="C22" s="4">
        <v>6</v>
      </c>
      <c r="D22" s="22">
        <v>130985.02</v>
      </c>
      <c r="E22" s="4">
        <v>11</v>
      </c>
      <c r="F22" s="33">
        <v>200121.84</v>
      </c>
      <c r="G22" s="37">
        <f t="shared" si="0"/>
        <v>17</v>
      </c>
      <c r="H22" s="32">
        <f t="shared" si="1"/>
        <v>331106.86</v>
      </c>
      <c r="I22" s="49">
        <f t="shared" si="10"/>
        <v>17</v>
      </c>
      <c r="J22" s="56">
        <f t="shared" si="9"/>
        <v>331106.86</v>
      </c>
      <c r="K22" s="51"/>
      <c r="L22" s="59"/>
    </row>
    <row r="23" spans="1:12" ht="28.5" customHeight="1" thickBot="1" x14ac:dyDescent="0.3">
      <c r="A23" s="18">
        <f t="shared" si="2"/>
        <v>15</v>
      </c>
      <c r="B23" s="39" t="s">
        <v>15</v>
      </c>
      <c r="C23" s="19">
        <v>25</v>
      </c>
      <c r="D23" s="23">
        <v>346075.34</v>
      </c>
      <c r="E23" s="19">
        <v>16</v>
      </c>
      <c r="F23" s="34">
        <v>295085.03999999998</v>
      </c>
      <c r="G23" s="5">
        <f t="shared" si="0"/>
        <v>41</v>
      </c>
      <c r="H23" s="44">
        <f t="shared" si="1"/>
        <v>641160.38</v>
      </c>
      <c r="I23" s="53">
        <f t="shared" si="10"/>
        <v>41</v>
      </c>
      <c r="J23" s="57">
        <f t="shared" si="9"/>
        <v>641160.38</v>
      </c>
      <c r="K23" s="58"/>
      <c r="L23" s="61"/>
    </row>
    <row r="24" spans="1:12" ht="15.75" customHeight="1" thickBot="1" x14ac:dyDescent="0.3">
      <c r="A24" s="27"/>
      <c r="B24" s="28" t="s">
        <v>3</v>
      </c>
      <c r="C24" s="29">
        <f>SUM(C8:C23)</f>
        <v>598</v>
      </c>
      <c r="D24" s="30">
        <f t="shared" ref="D24:H24" si="11">SUM(D8:D23)</f>
        <v>29026947.729999997</v>
      </c>
      <c r="E24" s="29">
        <f t="shared" si="11"/>
        <v>338</v>
      </c>
      <c r="F24" s="35">
        <f t="shared" si="11"/>
        <v>17533754.420000002</v>
      </c>
      <c r="G24" s="38">
        <f t="shared" si="11"/>
        <v>936</v>
      </c>
      <c r="H24" s="35">
        <f t="shared" si="11"/>
        <v>46560702.149999991</v>
      </c>
      <c r="I24" s="63">
        <f>SUM(I8:I23)</f>
        <v>623</v>
      </c>
      <c r="J24" s="64">
        <f>SUM(J8:J23)</f>
        <v>19167230.899999999</v>
      </c>
      <c r="K24" s="65">
        <f>SUM(K8:K23)</f>
        <v>313</v>
      </c>
      <c r="L24" s="66">
        <f>SUM(L8:L23)</f>
        <v>27393471.250000004</v>
      </c>
    </row>
    <row r="25" spans="1:12" x14ac:dyDescent="0.25">
      <c r="A25" s="10"/>
      <c r="C25" s="11"/>
      <c r="D25" s="12"/>
      <c r="E25" s="11"/>
      <c r="F25" s="12"/>
      <c r="G25" s="11"/>
      <c r="H25" s="12"/>
      <c r="L25" s="62"/>
    </row>
  </sheetData>
  <mergeCells count="8">
    <mergeCell ref="A5:L5"/>
    <mergeCell ref="I6:J6"/>
    <mergeCell ref="K6:L6"/>
    <mergeCell ref="A6:A7"/>
    <mergeCell ref="B6:B7"/>
    <mergeCell ref="C6:D6"/>
    <mergeCell ref="E6:F6"/>
    <mergeCell ref="G6:H6"/>
  </mergeCells>
  <pageMargins left="0.51181102362204722" right="0.31496062992125984" top="0.74803149606299213" bottom="0.35433070866141736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2023-04-28T14:41:16Z</cp:lastPrinted>
  <dcterms:created xsi:type="dcterms:W3CDTF">2022-06-28T12:25:29Z</dcterms:created>
  <dcterms:modified xsi:type="dcterms:W3CDTF">2023-04-28T14:41:19Z</dcterms:modified>
</cp:coreProperties>
</file>